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Бюджет 2025\"/>
    </mc:Choice>
  </mc:AlternateContent>
  <bookViews>
    <workbookView xWindow="0" yWindow="0" windowWidth="25200" windowHeight="11400"/>
  </bookViews>
  <sheets>
    <sheet name="прил.1" sheetId="1" r:id="rId1"/>
  </sheets>
  <definedNames>
    <definedName name="_xlnm.Print_Area" localSheetId="0">прил.1!$C$1:$T$54</definedName>
    <definedName name="_xlnm.Print_Titles" localSheetId="0">прил.1!$C:$C,прил.1!$4:$5</definedName>
  </definedNames>
  <calcPr calcId="162913"/>
</workbook>
</file>

<file path=xl/calcChain.xml><?xml version="1.0" encoding="utf-8"?>
<calcChain xmlns="http://schemas.openxmlformats.org/spreadsheetml/2006/main">
  <c r="D14" i="1" l="1"/>
  <c r="O9" i="1" l="1"/>
  <c r="D44" i="1"/>
  <c r="L23" i="1"/>
  <c r="O28" i="1" l="1"/>
  <c r="K8" i="1"/>
  <c r="O41" i="1" l="1"/>
  <c r="X8" i="1" l="1"/>
  <c r="W8" i="1"/>
  <c r="X40" i="1" l="1"/>
  <c r="W40" i="1"/>
  <c r="J8" i="1" l="1"/>
  <c r="D45" i="1" l="1"/>
  <c r="D47" i="1"/>
  <c r="D51" i="1"/>
  <c r="D52" i="1"/>
  <c r="D53" i="1"/>
  <c r="D42" i="1"/>
  <c r="D19" i="1" l="1"/>
  <c r="D21" i="1"/>
  <c r="D22" i="1"/>
  <c r="D15" i="1"/>
  <c r="D18" i="1"/>
  <c r="D11" i="1"/>
  <c r="D12" i="1"/>
  <c r="D9" i="1"/>
  <c r="V42" i="1" l="1"/>
  <c r="V43" i="1"/>
  <c r="D43" i="1" s="1"/>
  <c r="V44" i="1"/>
  <c r="V45" i="1"/>
  <c r="V46" i="1"/>
  <c r="D46" i="1" s="1"/>
  <c r="V47" i="1"/>
  <c r="V48" i="1"/>
  <c r="D48" i="1" s="1"/>
  <c r="V49" i="1"/>
  <c r="D49" i="1" s="1"/>
  <c r="V50" i="1"/>
  <c r="D50" i="1" s="1"/>
  <c r="V51" i="1"/>
  <c r="V52" i="1"/>
  <c r="V53" i="1"/>
  <c r="V41" i="1"/>
  <c r="L8" i="1"/>
  <c r="V18" i="1"/>
  <c r="V19" i="1"/>
  <c r="V20" i="1"/>
  <c r="D20" i="1" s="1"/>
  <c r="V21" i="1"/>
  <c r="V22" i="1"/>
  <c r="V10" i="1"/>
  <c r="D10" i="1" s="1"/>
  <c r="V11" i="1"/>
  <c r="V12" i="1"/>
  <c r="V13" i="1"/>
  <c r="V14" i="1"/>
  <c r="V15" i="1"/>
  <c r="V16" i="1"/>
  <c r="D16" i="1" s="1"/>
  <c r="V17" i="1"/>
  <c r="D17" i="1" s="1"/>
  <c r="V9" i="1"/>
  <c r="V8" i="1" l="1"/>
  <c r="D13" i="1"/>
  <c r="V40" i="1"/>
  <c r="D41" i="1"/>
  <c r="R54" i="1" l="1"/>
  <c r="Q54" i="1"/>
  <c r="P54" i="1"/>
  <c r="N54" i="1"/>
  <c r="R40" i="1"/>
  <c r="Q40" i="1"/>
  <c r="P40" i="1"/>
  <c r="R23" i="1"/>
  <c r="Q23" i="1"/>
  <c r="P23" i="1"/>
  <c r="N23" i="1"/>
  <c r="D8" i="1"/>
  <c r="N8" i="1"/>
  <c r="N40" i="1"/>
  <c r="M40" i="1"/>
  <c r="L40" i="1"/>
  <c r="K40" i="1"/>
  <c r="J40" i="1"/>
  <c r="I40" i="1"/>
  <c r="H40" i="1"/>
  <c r="G40" i="1"/>
  <c r="F40" i="1"/>
  <c r="E40" i="1"/>
  <c r="D40" i="1"/>
  <c r="O48" i="1"/>
  <c r="O49" i="1"/>
  <c r="O50" i="1"/>
  <c r="O51" i="1"/>
  <c r="O52" i="1"/>
  <c r="O53" i="1"/>
  <c r="O45" i="1"/>
  <c r="O46" i="1"/>
  <c r="O47" i="1"/>
  <c r="O43" i="1"/>
  <c r="O44" i="1"/>
  <c r="O42" i="1"/>
  <c r="O35" i="1"/>
  <c r="O36" i="1"/>
  <c r="O37" i="1"/>
  <c r="O38" i="1"/>
  <c r="O39" i="1"/>
  <c r="O29" i="1"/>
  <c r="O30" i="1"/>
  <c r="O31" i="1"/>
  <c r="O32" i="1"/>
  <c r="O33" i="1"/>
  <c r="O34" i="1"/>
  <c r="O27" i="1"/>
  <c r="O24" i="1"/>
  <c r="O25" i="1"/>
  <c r="O26" i="1"/>
  <c r="O20" i="1"/>
  <c r="O21" i="1"/>
  <c r="O22" i="1"/>
  <c r="O10" i="1"/>
  <c r="O11" i="1"/>
  <c r="O12" i="1"/>
  <c r="O13" i="1"/>
  <c r="O14" i="1"/>
  <c r="O15" i="1"/>
  <c r="O16" i="1"/>
  <c r="O17" i="1"/>
  <c r="O18" i="1"/>
  <c r="O19" i="1"/>
  <c r="O40" i="1" l="1"/>
  <c r="S40" i="1" s="1"/>
  <c r="J54" i="1"/>
  <c r="I54" i="1"/>
  <c r="H54" i="1"/>
  <c r="G54" i="1"/>
  <c r="F54" i="1"/>
  <c r="E54" i="1"/>
  <c r="M23" i="1"/>
  <c r="L54" i="1"/>
  <c r="K23" i="1"/>
  <c r="J23" i="1"/>
  <c r="I23" i="1"/>
  <c r="H23" i="1"/>
  <c r="G23" i="1"/>
  <c r="F23" i="1"/>
  <c r="E23" i="1"/>
  <c r="D23" i="1"/>
  <c r="M8" i="1"/>
  <c r="O8" i="1" s="1"/>
  <c r="S8" i="1" s="1"/>
  <c r="I8" i="1"/>
  <c r="H8" i="1"/>
  <c r="G8" i="1"/>
  <c r="F8" i="1"/>
  <c r="E8" i="1"/>
  <c r="O23" i="1" l="1"/>
  <c r="S23" i="1" s="1"/>
  <c r="M54" i="1"/>
  <c r="O54" i="1"/>
  <c r="K54" i="1"/>
  <c r="D54" i="1"/>
  <c r="S54" i="1" l="1"/>
</calcChain>
</file>

<file path=xl/sharedStrings.xml><?xml version="1.0" encoding="utf-8"?>
<sst xmlns="http://schemas.openxmlformats.org/spreadsheetml/2006/main" count="128" uniqueCount="91">
  <si>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</si>
  <si>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</si>
  <si>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</si>
  <si>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</si>
  <si>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</si>
  <si>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</si>
  <si>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</si>
  <si>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</si>
  <si>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</si>
  <si>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</si>
  <si>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</si>
  <si>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</si>
  <si>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Предприятието за управление на дейностите по опазване на околната среда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</si>
  <si>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</si>
  <si>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</si>
  <si>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</si>
  <si>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Натрупани средства от обезпечения по чл. 60 от Закона за управление на отпадъците, когато се правят за битови отпадъци от общини</t>
  </si>
  <si>
    <t>Натрупани средства от отчисления по чл. 64 от Закона за управление на отпадъците, когато се правят за битови отпадъци от общини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</si>
  <si>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</si>
  <si>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</si>
  <si>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</si>
  <si>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>Корекции по чл. 66, ал. 12 от Закона за местните данъци и такси</t>
  </si>
  <si>
    <t>Корекции по чл. 66, ал. 11 от Закона за местните данъци и такси</t>
  </si>
  <si>
    <t>Корекции по чл. 66, ал. 10 от Закона за местните данъци и такси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</si>
  <si>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</si>
  <si>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</si>
  <si>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</si>
  <si>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 xml:space="preserve"> - обезпечения по чл. 60 от Закона за управление на отпадъците</t>
  </si>
  <si>
    <t xml:space="preserve"> - отчисления по чл. 64 от Закона за управление на отпадъците</t>
  </si>
  <si>
    <t>Приложение № 1 към чл. 5, ал. 3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</si>
  <si>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</si>
  <si>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</si>
  <si>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План-сметка за относимите за календарната година разходи за извършване на дейности по предоставяне на услуги по чл. 5, ал. 2 (чл. 62 от Закона за местните данъци и такси)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</si>
  <si>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</si>
  <si>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</si>
  <si>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</si>
  <si>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</si>
  <si>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</si>
  <si>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</si>
  <si>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</si>
  <si>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</si>
  <si>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</si>
  <si>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 xml:space="preserve">Приходи от глоби и имуществени санкции по Закона за управление на отпадъците и други закони, имащи отношение към управлението на битовите отпадъци </t>
  </si>
  <si>
    <t>Заеми и други дългови инструменти, свързани с управлението на битови отпадъци.</t>
  </si>
  <si>
    <t>Средства от програма „Околна среда“ и/или от други програми на Европейския съюз или на международни организации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</si>
  <si>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</si>
  <si>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r>
      <t>1. Събиране и транспортиране на битови отпадъци до съоръжения и инсталации за тяхното третира</t>
    </r>
    <r>
      <rPr>
        <b/>
        <sz val="12"/>
        <color theme="1"/>
        <rFont val="Times New Roman"/>
        <family val="1"/>
        <charset val="204"/>
      </rPr>
      <t>не в т. ч.</t>
    </r>
    <r>
      <rPr>
        <b/>
        <sz val="12"/>
        <rFont val="Times New Roman"/>
        <family val="1"/>
        <charset val="204"/>
      </rPr>
      <t>:</t>
    </r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</si>
  <si>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</si>
  <si>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</si>
  <si>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</si>
  <si>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</si>
  <si>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</si>
  <si>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</si>
  <si>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r>
      <t xml:space="preserve">Общо: 
(редове </t>
    </r>
    <r>
      <rPr>
        <b/>
        <sz val="12"/>
        <rFont val="Times New Roman"/>
        <family val="1"/>
        <charset val="204"/>
      </rPr>
      <t>2 +17+ 34)</t>
    </r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</si>
  <si>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</si>
  <si>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</si>
  <si>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придобиване на превозни средства за транспортиране на битови отпадъци, както и на сметосъбирачни машини 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</si>
  <si>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</si>
  <si>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</si>
  <si>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</si>
  <si>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</si>
  <si>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</si>
  <si>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</si>
  <si>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</si>
  <si>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</si>
  <si>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</si>
  <si>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</si>
  <si>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</si>
  <si>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</si>
  <si>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на площадка за безвъзмездно предаване на разделно събрани битови отпадъци от домакинствата.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</si>
  <si>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</si>
  <si>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разходи за сметка на такса битови отпадъци, извън случаите по чл. 8, ал. 4 от ЗМДТ.    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</si>
  <si>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</si>
  <si>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</si>
  <si>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на използване на актива.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</si>
  <si>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</si>
  <si>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</si>
  <si>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</si>
  <si>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</si>
  <si>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</si>
  <si>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r>
      <t xml:space="preserve">Такса за битови отпадъци             </t>
    </r>
    <r>
      <rPr>
        <b/>
        <sz val="12"/>
        <rFont val="Times New Roman"/>
        <family val="1"/>
        <charset val="204"/>
      </rPr>
      <t>(к. 2 - к. 13 + к. 14 - к. 15 - к. 16)</t>
    </r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</si>
  <si>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</si>
  <si>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</si>
  <si>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</si>
  <si>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</si>
  <si>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ОБА</t>
  </si>
  <si>
    <t>БКС</t>
  </si>
  <si>
    <t>ИНФОРМАЦИЯ ЗА 2025 ГОДИНА</t>
  </si>
  <si>
    <t xml:space="preserve"> ОБЩИНА БАЛЧИК</t>
  </si>
  <si>
    <t>ОБЩО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</si>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</sst>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4" fillId="0" borderId="1" xfId="0" applyFont="1" applyBorder="1"/>
    <xf numFmtId="0" fontId="0" fillId="0" borderId="1" xfId="0" applyFont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5" fillId="0" borderId="0" xfId="0" applyFont="1"/>
    <xf numFmtId="0" fontId="0" fillId="0" borderId="0" xfId="0" applyFill="1"/>
    <xf numFmtId="0" fontId="0" fillId="0" borderId="0" xfId="0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1" fillId="0" borderId="2" xfId="0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2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justify" vertical="center"/>
    </xf>
    <xf numFmtId="0" fontId="3" fillId="0" borderId="5" xfId="0" applyFont="1" applyBorder="1" applyAlignment="1">
      <alignment wrapText="1"/>
    </xf>
    <xf numFmtId="0" fontId="1" fillId="0" borderId="5" xfId="0" applyFont="1" applyFill="1" applyBorder="1" applyAlignment="1">
      <alignment horizontal="justify" vertical="center"/>
    </xf>
    <xf numFmtId="0" fontId="0" fillId="0" borderId="5" xfId="0" applyBorder="1"/>
    <xf numFmtId="0" fontId="11" fillId="0" borderId="5" xfId="0" applyFont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Border="1"/>
    <xf numFmtId="0" fontId="10" fillId="0" borderId="0" xfId="0" applyFont="1" applyBorder="1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8" fillId="0" borderId="1" xfId="0" applyFont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0" fontId="8" fillId="2" borderId="1" xfId="0" applyFont="1" applyFill="1" applyBorder="1" applyAlignment="1">
      <alignment horizontal="justify" vertical="top"/>
    </xf>
    <xf numFmtId="0" fontId="1" fillId="0" borderId="0" xfId="0" applyFont="1" applyAlignment="1">
      <alignment vertical="top"/>
    </xf>
    <xf numFmtId="0" fontId="7" fillId="3" borderId="1" xfId="0" applyFont="1" applyFill="1" applyBorder="1" applyAlignment="1">
      <alignment horizontal="justify" vertical="top"/>
    </xf>
    <xf numFmtId="0" fontId="4" fillId="3" borderId="1" xfId="0" applyFont="1" applyFill="1" applyBorder="1"/>
    <xf numFmtId="0" fontId="1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/>
    </xf>
    <xf numFmtId="0" fontId="7" fillId="4" borderId="1" xfId="0" applyFont="1" applyFill="1" applyBorder="1" applyAlignment="1">
      <alignment horizontal="right" vertical="top" wrapText="1"/>
    </xf>
    <xf numFmtId="0" fontId="4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4" fillId="5" borderId="1" xfId="0" applyFont="1" applyFill="1" applyBorder="1"/>
    <xf numFmtId="0" fontId="0" fillId="5" borderId="1" xfId="0" applyFill="1" applyBorder="1"/>
    <xf numFmtId="0" fontId="0" fillId="6" borderId="1" xfId="0" applyFill="1" applyBorder="1"/>
    <xf numFmtId="0" fontId="9" fillId="0" borderId="1" xfId="0" applyFont="1" applyBorder="1"/>
    <xf numFmtId="0" fontId="4" fillId="0" borderId="0" xfId="0" applyFont="1"/>
    <xf numFmtId="0" fontId="4" fillId="6" borderId="1" xfId="0" applyFont="1" applyFill="1" applyBorder="1"/>
    <xf numFmtId="0" fontId="4" fillId="0" borderId="0" xfId="0" applyFont="1" applyFill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0" fontId="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1" xfId="0" applyFont="1" applyBorder="1"/>
    <xf numFmtId="0" fontId="2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/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9"/>
  <sheetViews>
    <sheetView tabSelected="1" zoomScale="90" zoomScaleNormal="90" zoomScaleSheetLayoutView="75" workbookViewId="0">
      <pane xSplit="3" ySplit="7" topLeftCell="G52" activePane="bottomRight" state="frozen"/>
      <selection pane="topRight" activeCell="C1" sqref="C1"/>
      <selection pane="bottomLeft" activeCell="A8" sqref="A8"/>
      <selection pane="bottomRight" activeCell="C5" sqref="C5"/>
    </sheetView>
  </sheetViews>
  <sheetFormatPr defaultRowHeight="15.75" x14ac:dyDescent="0.25"/>
  <cols>
    <col min="1" max="1" width="1.140625" customWidth="1"/>
    <col min="2" max="2" width="4.28515625" style="48" customWidth="1"/>
    <col min="3" max="3" width="90" style="7" customWidth="1"/>
    <col min="4" max="4" width="12.28515625" customWidth="1"/>
    <col min="5" max="5" width="11" customWidth="1"/>
    <col min="6" max="6" width="9.7109375" customWidth="1"/>
    <col min="7" max="7" width="9.85546875" customWidth="1"/>
    <col min="8" max="8" width="7.42578125" customWidth="1"/>
    <col min="9" max="9" width="9.140625" customWidth="1"/>
    <col min="10" max="10" width="12.140625" customWidth="1"/>
    <col min="11" max="11" width="10.140625" customWidth="1"/>
    <col min="12" max="12" width="10.42578125" customWidth="1"/>
    <col min="13" max="13" width="10.5703125" customWidth="1"/>
    <col min="14" max="14" width="9.28515625" customWidth="1"/>
    <col min="15" max="15" width="9.42578125" customWidth="1"/>
    <col min="16" max="16" width="6.85546875" customWidth="1"/>
    <col min="17" max="18" width="7" customWidth="1"/>
    <col min="19" max="19" width="8.85546875" customWidth="1"/>
    <col min="20" max="20" width="10.85546875" style="21" customWidth="1"/>
    <col min="22" max="22" width="9.140625" style="62"/>
  </cols>
  <sheetData>
    <row r="1" spans="2:24" ht="18.75" x14ac:dyDescent="0.3">
      <c r="C1" s="12" t="s">
        <v>29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T1" s="70" t="s">
        <v>90</v>
      </c>
    </row>
    <row r="2" spans="2:24" ht="66.75" customHeight="1" x14ac:dyDescent="0.3">
      <c r="C2" s="57" t="s">
        <v>32</v>
      </c>
      <c r="D2" s="57"/>
      <c r="E2" s="57"/>
      <c r="F2" s="57"/>
      <c r="G2" s="57"/>
      <c r="H2" s="57"/>
      <c r="I2" s="57"/>
      <c r="J2" s="57"/>
      <c r="K2" s="57"/>
      <c r="L2" s="57"/>
      <c r="M2" s="11"/>
      <c r="N2" s="14"/>
      <c r="O2" s="11"/>
      <c r="P2" s="11"/>
    </row>
    <row r="3" spans="2:24" ht="18.75" x14ac:dyDescent="0.3">
      <c r="C3" s="8"/>
      <c r="D3" s="10"/>
      <c r="E3" s="10"/>
      <c r="F3" s="10"/>
    </row>
    <row r="4" spans="2:24" ht="67.5" customHeight="1" x14ac:dyDescent="0.25">
      <c r="B4" s="41"/>
      <c r="C4" s="13" t="s">
        <v>88</v>
      </c>
      <c r="D4" s="78" t="s">
        <v>19</v>
      </c>
      <c r="E4" s="80" t="s">
        <v>1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 t="s">
        <v>0</v>
      </c>
      <c r="Q4" s="80"/>
      <c r="R4" s="80"/>
      <c r="S4" s="28" t="s">
        <v>20</v>
      </c>
      <c r="T4" s="76" t="s">
        <v>7</v>
      </c>
    </row>
    <row r="5" spans="2:24" s="7" customFormat="1" ht="303" customHeight="1" x14ac:dyDescent="0.25">
      <c r="B5" s="42"/>
      <c r="C5" s="69" t="s">
        <v>87</v>
      </c>
      <c r="D5" s="79"/>
      <c r="E5" s="16" t="s">
        <v>44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42</v>
      </c>
      <c r="K5" s="16" t="s">
        <v>16</v>
      </c>
      <c r="L5" s="16" t="s">
        <v>17</v>
      </c>
      <c r="M5" s="16" t="s">
        <v>18</v>
      </c>
      <c r="N5" s="16" t="s">
        <v>43</v>
      </c>
      <c r="O5" s="27" t="s">
        <v>79</v>
      </c>
      <c r="P5" s="16" t="s">
        <v>23</v>
      </c>
      <c r="Q5" s="16" t="s">
        <v>22</v>
      </c>
      <c r="R5" s="16" t="s">
        <v>21</v>
      </c>
      <c r="S5" s="27" t="s">
        <v>80</v>
      </c>
      <c r="T5" s="77"/>
      <c r="V5" s="20"/>
    </row>
    <row r="6" spans="2:24" s="20" customFormat="1" ht="21.75" customHeight="1" thickBot="1" x14ac:dyDescent="0.3">
      <c r="B6" s="41"/>
      <c r="C6" s="18">
        <v>1</v>
      </c>
      <c r="D6" s="26">
        <v>2</v>
      </c>
      <c r="E6" s="26">
        <v>3</v>
      </c>
      <c r="F6" s="26">
        <v>4</v>
      </c>
      <c r="G6" s="26">
        <v>5</v>
      </c>
      <c r="H6" s="26">
        <v>6</v>
      </c>
      <c r="I6" s="26">
        <v>7</v>
      </c>
      <c r="J6" s="26">
        <v>8</v>
      </c>
      <c r="K6" s="26">
        <v>9</v>
      </c>
      <c r="L6" s="26">
        <v>10</v>
      </c>
      <c r="M6" s="72">
        <v>11</v>
      </c>
      <c r="N6" s="26">
        <v>12</v>
      </c>
      <c r="O6" s="26">
        <v>13</v>
      </c>
      <c r="P6" s="26">
        <v>14</v>
      </c>
      <c r="Q6" s="26">
        <v>15</v>
      </c>
      <c r="R6" s="26">
        <v>16</v>
      </c>
      <c r="S6" s="26">
        <v>17</v>
      </c>
      <c r="T6" s="19">
        <v>18</v>
      </c>
    </row>
    <row r="7" spans="2:24" ht="34.5" customHeight="1" thickBot="1" x14ac:dyDescent="0.3">
      <c r="B7" s="43">
        <v>1</v>
      </c>
      <c r="C7" s="44" t="s">
        <v>33</v>
      </c>
      <c r="D7" s="29"/>
      <c r="E7" s="30"/>
      <c r="F7" s="30"/>
      <c r="G7" s="30"/>
      <c r="H7" s="30"/>
      <c r="I7" s="30"/>
      <c r="J7" s="29"/>
      <c r="K7" s="29"/>
      <c r="L7" s="29"/>
      <c r="M7" s="73"/>
      <c r="N7" s="30"/>
      <c r="O7" s="29"/>
      <c r="P7" s="29"/>
      <c r="Q7" s="31"/>
      <c r="R7" s="32"/>
      <c r="S7" s="30"/>
      <c r="T7" s="33"/>
      <c r="V7" s="66" t="s">
        <v>89</v>
      </c>
      <c r="W7" s="67" t="s">
        <v>85</v>
      </c>
      <c r="X7" s="68" t="s">
        <v>86</v>
      </c>
    </row>
    <row r="8" spans="2:24" ht="48" customHeight="1" x14ac:dyDescent="0.25">
      <c r="B8" s="52">
        <v>2</v>
      </c>
      <c r="C8" s="49" t="s">
        <v>46</v>
      </c>
      <c r="D8" s="50">
        <f>D9+D10+D11+D12+D13+D14+D15+D16+D17+D18+D19+D20+D21+D22</f>
        <v>1608550</v>
      </c>
      <c r="E8" s="50">
        <f t="shared" ref="E8:M8" si="0">E9+E10+E11+E12+E13+E14+E15+E16+E17+E18+E19+E20+E21+E22</f>
        <v>0</v>
      </c>
      <c r="F8" s="50">
        <f t="shared" si="0"/>
        <v>0</v>
      </c>
      <c r="G8" s="50">
        <f t="shared" si="0"/>
        <v>0</v>
      </c>
      <c r="H8" s="50">
        <f t="shared" si="0"/>
        <v>0</v>
      </c>
      <c r="I8" s="50">
        <f t="shared" si="0"/>
        <v>0</v>
      </c>
      <c r="J8" s="50">
        <f>J9+J10+J11+J12+J13+J14+J15+J16+J17+J18+J19+J20+J21+J22</f>
        <v>0</v>
      </c>
      <c r="K8" s="50">
        <f>K9+K10+K11+K12+K13+K14+K15+K16+K17+K18+K19+K20+K21+K22</f>
        <v>0</v>
      </c>
      <c r="L8" s="50">
        <f>L9+L10+L11+L12+L13+L14+L15+L16+L17+L18+L19+L20+L21+L22</f>
        <v>0</v>
      </c>
      <c r="M8" s="50">
        <f t="shared" si="0"/>
        <v>265003</v>
      </c>
      <c r="N8" s="50">
        <f>N9+N10+N11+N12+N13+N14+N15+N16+N17+N18+N19+N20+N21+N22</f>
        <v>0</v>
      </c>
      <c r="O8" s="50">
        <f>E8+F8+G8+H8+I8+J8+K8+L8+M8+N8</f>
        <v>265003</v>
      </c>
      <c r="P8" s="50"/>
      <c r="Q8" s="50"/>
      <c r="R8" s="50"/>
      <c r="S8" s="50">
        <f>D8-O8+P8-Q8-R8</f>
        <v>1343547</v>
      </c>
      <c r="T8" s="51" t="s">
        <v>9</v>
      </c>
      <c r="V8" s="65">
        <f>V9+V10+V11+V12+V13+V14+V15+V16+V17+V18+V19+V20+V21+V22</f>
        <v>1608550</v>
      </c>
      <c r="W8" s="65">
        <f t="shared" ref="W8:X8" si="1">W9+W10+W11+W12+W13+W14+W15+W16+W17+W18+W19+W20+W21+W22</f>
        <v>503115</v>
      </c>
      <c r="X8" s="65">
        <f t="shared" si="1"/>
        <v>1105435</v>
      </c>
    </row>
    <row r="9" spans="2:24" ht="31.5" x14ac:dyDescent="0.25">
      <c r="B9" s="41">
        <v>3</v>
      </c>
      <c r="C9" s="45" t="s">
        <v>54</v>
      </c>
      <c r="D9" s="1">
        <f>V9</f>
        <v>0</v>
      </c>
      <c r="E9" s="1"/>
      <c r="F9" s="1"/>
      <c r="G9" s="1"/>
      <c r="H9" s="1"/>
      <c r="I9" s="1"/>
      <c r="J9" s="1"/>
      <c r="K9" s="1"/>
      <c r="L9" s="1"/>
      <c r="M9" s="74"/>
      <c r="N9" s="1"/>
      <c r="O9" s="50">
        <f>E9+F9+G9+H9+I9+J9+K9+L9+M9+N9</f>
        <v>0</v>
      </c>
      <c r="P9" s="2"/>
      <c r="Q9" s="2"/>
      <c r="R9" s="2"/>
      <c r="S9" s="1"/>
      <c r="T9" s="22"/>
      <c r="V9" s="58">
        <f>W9+X9</f>
        <v>0</v>
      </c>
      <c r="W9" s="59"/>
      <c r="X9" s="59"/>
    </row>
    <row r="10" spans="2:24" ht="31.5" x14ac:dyDescent="0.25">
      <c r="B10" s="41">
        <v>4</v>
      </c>
      <c r="C10" s="45" t="s">
        <v>55</v>
      </c>
      <c r="D10" s="1">
        <f>V10</f>
        <v>91950</v>
      </c>
      <c r="E10" s="1"/>
      <c r="F10" s="1"/>
      <c r="G10" s="1"/>
      <c r="H10" s="1"/>
      <c r="I10" s="1"/>
      <c r="J10" s="1"/>
      <c r="K10" s="1"/>
      <c r="L10" s="1"/>
      <c r="M10" s="74"/>
      <c r="N10" s="1"/>
      <c r="O10" s="50">
        <f t="shared" ref="O10:O19" si="2">E10+F10+G10+H10+I10+J10+K10+L10+M10+N10</f>
        <v>0</v>
      </c>
      <c r="P10" s="2"/>
      <c r="Q10" s="2"/>
      <c r="R10" s="2"/>
      <c r="S10" s="1"/>
      <c r="T10" s="23" t="s">
        <v>9</v>
      </c>
      <c r="V10" s="50">
        <f t="shared" ref="V10:V22" si="3">W10+X10</f>
        <v>91950</v>
      </c>
      <c r="W10" s="1">
        <v>91950</v>
      </c>
      <c r="X10" s="1"/>
    </row>
    <row r="11" spans="2:24" x14ac:dyDescent="0.25">
      <c r="B11" s="41">
        <v>5</v>
      </c>
      <c r="C11" s="45" t="s">
        <v>50</v>
      </c>
      <c r="D11" s="1">
        <f t="shared" ref="D11:D22" si="4">V11</f>
        <v>0</v>
      </c>
      <c r="E11" s="2"/>
      <c r="F11" s="2"/>
      <c r="G11" s="2"/>
      <c r="H11" s="2"/>
      <c r="I11" s="2"/>
      <c r="J11" s="2"/>
      <c r="K11" s="2"/>
      <c r="L11" s="2"/>
      <c r="M11" s="75"/>
      <c r="N11" s="2"/>
      <c r="O11" s="50">
        <f t="shared" si="2"/>
        <v>0</v>
      </c>
      <c r="P11" s="2"/>
      <c r="Q11" s="2"/>
      <c r="R11" s="2"/>
      <c r="S11" s="1"/>
      <c r="T11" s="23" t="s">
        <v>9</v>
      </c>
      <c r="V11" s="50">
        <f t="shared" si="3"/>
        <v>0</v>
      </c>
      <c r="W11" s="1"/>
      <c r="X11" s="1"/>
    </row>
    <row r="12" spans="2:24" x14ac:dyDescent="0.25">
      <c r="B12" s="41">
        <v>6</v>
      </c>
      <c r="C12" s="45" t="s">
        <v>30</v>
      </c>
      <c r="D12" s="1">
        <f t="shared" si="4"/>
        <v>0</v>
      </c>
      <c r="E12" s="1"/>
      <c r="F12" s="1"/>
      <c r="G12" s="1"/>
      <c r="H12" s="1"/>
      <c r="I12" s="1"/>
      <c r="J12" s="1"/>
      <c r="K12" s="1"/>
      <c r="L12" s="1"/>
      <c r="M12" s="74"/>
      <c r="N12" s="2"/>
      <c r="O12" s="50">
        <f t="shared" si="2"/>
        <v>0</v>
      </c>
      <c r="P12" s="2"/>
      <c r="Q12" s="2"/>
      <c r="R12" s="2"/>
      <c r="S12" s="1"/>
      <c r="T12" s="23" t="s">
        <v>9</v>
      </c>
      <c r="V12" s="50">
        <f t="shared" si="3"/>
        <v>0</v>
      </c>
      <c r="W12" s="1"/>
      <c r="X12" s="1"/>
    </row>
    <row r="13" spans="2:24" ht="31.5" x14ac:dyDescent="0.25">
      <c r="B13" s="41">
        <v>7</v>
      </c>
      <c r="C13" s="45" t="s">
        <v>56</v>
      </c>
      <c r="D13" s="1">
        <f t="shared" si="4"/>
        <v>25200</v>
      </c>
      <c r="E13" s="1"/>
      <c r="F13" s="1"/>
      <c r="G13" s="1"/>
      <c r="H13" s="1"/>
      <c r="I13" s="1"/>
      <c r="J13" s="1"/>
      <c r="K13" s="61"/>
      <c r="L13" s="1"/>
      <c r="M13" s="74"/>
      <c r="N13" s="2"/>
      <c r="O13" s="50">
        <f t="shared" si="2"/>
        <v>0</v>
      </c>
      <c r="P13" s="2"/>
      <c r="Q13" s="2"/>
      <c r="R13" s="2"/>
      <c r="S13" s="1"/>
      <c r="T13" s="23">
        <v>426800</v>
      </c>
      <c r="V13" s="58">
        <f t="shared" si="3"/>
        <v>25200</v>
      </c>
      <c r="W13" s="59">
        <v>9000</v>
      </c>
      <c r="X13" s="59">
        <v>16200</v>
      </c>
    </row>
    <row r="14" spans="2:24" ht="31.5" x14ac:dyDescent="0.25">
      <c r="B14" s="41">
        <v>8</v>
      </c>
      <c r="C14" s="45" t="s">
        <v>57</v>
      </c>
      <c r="D14" s="1">
        <f>V14</f>
        <v>229845</v>
      </c>
      <c r="E14" s="1"/>
      <c r="F14" s="1"/>
      <c r="G14" s="1"/>
      <c r="H14" s="1"/>
      <c r="I14" s="1"/>
      <c r="J14" s="1"/>
      <c r="K14" s="1"/>
      <c r="L14" s="1"/>
      <c r="M14" s="74"/>
      <c r="N14" s="2"/>
      <c r="O14" s="50">
        <f t="shared" si="2"/>
        <v>0</v>
      </c>
      <c r="P14" s="2"/>
      <c r="Q14" s="2"/>
      <c r="R14" s="2"/>
      <c r="S14" s="1"/>
      <c r="T14" s="23" t="s">
        <v>9</v>
      </c>
      <c r="V14" s="50">
        <f t="shared" si="3"/>
        <v>229845</v>
      </c>
      <c r="W14" s="1"/>
      <c r="X14" s="1">
        <v>229845</v>
      </c>
    </row>
    <row r="15" spans="2:24" ht="31.5" x14ac:dyDescent="0.25">
      <c r="B15" s="41">
        <v>9</v>
      </c>
      <c r="C15" s="45" t="s">
        <v>58</v>
      </c>
      <c r="D15" s="1">
        <f>V15</f>
        <v>220000</v>
      </c>
      <c r="E15" s="1"/>
      <c r="F15" s="1"/>
      <c r="G15" s="1"/>
      <c r="H15" s="1"/>
      <c r="I15" s="1"/>
      <c r="J15" s="1"/>
      <c r="K15" s="1"/>
      <c r="L15" s="1"/>
      <c r="M15" s="74"/>
      <c r="N15" s="2"/>
      <c r="O15" s="50">
        <f t="shared" si="2"/>
        <v>0</v>
      </c>
      <c r="P15" s="2"/>
      <c r="Q15" s="2"/>
      <c r="R15" s="2"/>
      <c r="S15" s="1"/>
      <c r="T15" s="23" t="s">
        <v>9</v>
      </c>
      <c r="V15" s="50">
        <f t="shared" si="3"/>
        <v>220000</v>
      </c>
      <c r="W15" s="1"/>
      <c r="X15" s="1">
        <v>220000</v>
      </c>
    </row>
    <row r="16" spans="2:24" ht="33" customHeight="1" x14ac:dyDescent="0.25">
      <c r="B16" s="41">
        <v>10</v>
      </c>
      <c r="C16" s="45" t="s">
        <v>11</v>
      </c>
      <c r="D16" s="1">
        <f t="shared" si="4"/>
        <v>703125</v>
      </c>
      <c r="E16" s="1"/>
      <c r="F16" s="1"/>
      <c r="G16" s="1"/>
      <c r="H16" s="1"/>
      <c r="I16" s="1"/>
      <c r="J16" s="1"/>
      <c r="K16" s="1"/>
      <c r="L16" s="1"/>
      <c r="M16" s="74">
        <v>265003</v>
      </c>
      <c r="N16" s="2"/>
      <c r="O16" s="50">
        <f t="shared" si="2"/>
        <v>265003</v>
      </c>
      <c r="P16" s="2"/>
      <c r="Q16" s="2"/>
      <c r="R16" s="2"/>
      <c r="S16" s="1"/>
      <c r="T16" s="23" t="s">
        <v>8</v>
      </c>
      <c r="V16" s="50">
        <f t="shared" si="3"/>
        <v>703125</v>
      </c>
      <c r="W16" s="1">
        <v>402125</v>
      </c>
      <c r="X16" s="1">
        <v>301000</v>
      </c>
    </row>
    <row r="17" spans="2:24" ht="31.5" x14ac:dyDescent="0.25">
      <c r="B17" s="41">
        <v>11</v>
      </c>
      <c r="C17" s="45" t="s">
        <v>24</v>
      </c>
      <c r="D17" s="1">
        <f t="shared" si="4"/>
        <v>300000</v>
      </c>
      <c r="E17" s="1"/>
      <c r="F17" s="1"/>
      <c r="G17" s="1"/>
      <c r="H17" s="1"/>
      <c r="I17" s="1"/>
      <c r="J17" s="1"/>
      <c r="K17" s="1"/>
      <c r="L17" s="1"/>
      <c r="M17" s="74"/>
      <c r="N17" s="2"/>
      <c r="O17" s="50">
        <f t="shared" si="2"/>
        <v>0</v>
      </c>
      <c r="P17" s="2"/>
      <c r="Q17" s="2"/>
      <c r="R17" s="2"/>
      <c r="S17" s="1"/>
      <c r="T17" s="23" t="s">
        <v>8</v>
      </c>
      <c r="V17" s="50">
        <f t="shared" si="3"/>
        <v>300000</v>
      </c>
      <c r="W17" s="1"/>
      <c r="X17" s="1">
        <v>300000</v>
      </c>
    </row>
    <row r="18" spans="2:24" ht="31.5" x14ac:dyDescent="0.25">
      <c r="B18" s="41">
        <v>12</v>
      </c>
      <c r="C18" s="45" t="s">
        <v>34</v>
      </c>
      <c r="D18" s="1">
        <f t="shared" si="4"/>
        <v>0</v>
      </c>
      <c r="E18" s="1"/>
      <c r="F18" s="1"/>
      <c r="G18" s="1"/>
      <c r="H18" s="1"/>
      <c r="I18" s="1"/>
      <c r="J18" s="1"/>
      <c r="K18" s="1"/>
      <c r="L18" s="1"/>
      <c r="M18" s="74"/>
      <c r="N18" s="2"/>
      <c r="O18" s="50">
        <f t="shared" si="2"/>
        <v>0</v>
      </c>
      <c r="P18" s="2"/>
      <c r="Q18" s="2"/>
      <c r="R18" s="2"/>
      <c r="S18" s="1"/>
      <c r="T18" s="23" t="s">
        <v>8</v>
      </c>
      <c r="V18" s="50">
        <f>W18+X18</f>
        <v>0</v>
      </c>
      <c r="W18" s="1"/>
      <c r="X18" s="1"/>
    </row>
    <row r="19" spans="2:24" ht="34.5" customHeight="1" x14ac:dyDescent="0.25">
      <c r="B19" s="41">
        <v>13</v>
      </c>
      <c r="C19" s="45" t="s">
        <v>31</v>
      </c>
      <c r="D19" s="1">
        <f>V19</f>
        <v>12000</v>
      </c>
      <c r="E19" s="1"/>
      <c r="F19" s="1"/>
      <c r="G19" s="1"/>
      <c r="H19" s="1"/>
      <c r="I19" s="1"/>
      <c r="J19" s="1"/>
      <c r="K19" s="1"/>
      <c r="L19" s="1"/>
      <c r="M19" s="74"/>
      <c r="N19" s="2"/>
      <c r="O19" s="50">
        <f t="shared" si="2"/>
        <v>0</v>
      </c>
      <c r="P19" s="2"/>
      <c r="Q19" s="2"/>
      <c r="R19" s="2"/>
      <c r="S19" s="1"/>
      <c r="T19" s="25" t="s">
        <v>8</v>
      </c>
      <c r="V19" s="50">
        <f t="shared" si="3"/>
        <v>12000</v>
      </c>
      <c r="W19" s="1"/>
      <c r="X19" s="1">
        <v>12000</v>
      </c>
    </row>
    <row r="20" spans="2:24" ht="31.5" x14ac:dyDescent="0.25">
      <c r="B20" s="41">
        <v>14</v>
      </c>
      <c r="C20" s="45" t="s">
        <v>59</v>
      </c>
      <c r="D20" s="1">
        <f t="shared" si="4"/>
        <v>26430</v>
      </c>
      <c r="E20" s="1"/>
      <c r="F20" s="1"/>
      <c r="G20" s="1"/>
      <c r="H20" s="1"/>
      <c r="I20" s="1"/>
      <c r="J20" s="1"/>
      <c r="K20" s="1"/>
      <c r="L20" s="1"/>
      <c r="M20" s="74"/>
      <c r="N20" s="2"/>
      <c r="O20" s="50">
        <f>E20+F20+G20+H20+I20+J20+K20+L20+M20+N20</f>
        <v>0</v>
      </c>
      <c r="P20" s="2"/>
      <c r="Q20" s="2"/>
      <c r="R20" s="2"/>
      <c r="S20" s="1"/>
      <c r="T20" s="23" t="s">
        <v>8</v>
      </c>
      <c r="V20" s="50">
        <f t="shared" si="3"/>
        <v>26430</v>
      </c>
      <c r="W20" s="1">
        <v>40</v>
      </c>
      <c r="X20" s="1">
        <v>26390</v>
      </c>
    </row>
    <row r="21" spans="2:24" x14ac:dyDescent="0.25">
      <c r="B21" s="41">
        <v>15</v>
      </c>
      <c r="C21" s="45" t="s">
        <v>38</v>
      </c>
      <c r="D21" s="1">
        <f t="shared" si="4"/>
        <v>0</v>
      </c>
      <c r="E21" s="1"/>
      <c r="F21" s="1"/>
      <c r="G21" s="1"/>
      <c r="H21" s="1"/>
      <c r="I21" s="1"/>
      <c r="J21" s="1"/>
      <c r="K21" s="1"/>
      <c r="L21" s="1"/>
      <c r="M21" s="74"/>
      <c r="N21" s="2"/>
      <c r="O21" s="50">
        <f>E21+F21+G21+H21+I21+J21+K21+L21+M21+N21</f>
        <v>0</v>
      </c>
      <c r="P21" s="2"/>
      <c r="Q21" s="2"/>
      <c r="R21" s="2"/>
      <c r="S21" s="1"/>
      <c r="T21" s="24"/>
      <c r="V21" s="50">
        <f t="shared" si="3"/>
        <v>0</v>
      </c>
      <c r="W21" s="1"/>
      <c r="X21" s="1"/>
    </row>
    <row r="22" spans="2:24" x14ac:dyDescent="0.25">
      <c r="B22" s="41">
        <v>16</v>
      </c>
      <c r="C22" s="45" t="s">
        <v>39</v>
      </c>
      <c r="D22" s="1">
        <f t="shared" si="4"/>
        <v>0</v>
      </c>
      <c r="E22" s="1"/>
      <c r="F22" s="1"/>
      <c r="G22" s="1"/>
      <c r="H22" s="1"/>
      <c r="I22" s="1"/>
      <c r="J22" s="1"/>
      <c r="K22" s="1"/>
      <c r="L22" s="1"/>
      <c r="M22" s="74"/>
      <c r="N22" s="2"/>
      <c r="O22" s="50">
        <f t="shared" ref="O22" si="5">E22+F22+G22+H22+I22+J22+K22+L22+M22+N22</f>
        <v>0</v>
      </c>
      <c r="P22" s="2"/>
      <c r="Q22" s="2"/>
      <c r="R22" s="2"/>
      <c r="S22" s="1"/>
      <c r="T22" s="23" t="s">
        <v>8</v>
      </c>
      <c r="V22" s="50">
        <f t="shared" si="3"/>
        <v>0</v>
      </c>
      <c r="W22" s="1"/>
      <c r="X22" s="1"/>
    </row>
    <row r="23" spans="2:24" ht="25.5" customHeight="1" x14ac:dyDescent="0.25">
      <c r="B23" s="52">
        <v>17</v>
      </c>
      <c r="C23" s="49" t="s">
        <v>47</v>
      </c>
      <c r="D23" s="50">
        <f>D24+D25+D26+D28+D27+D29+D30+D31+D32+D33+D34+D35+D36+D37+D38+D39</f>
        <v>1423258</v>
      </c>
      <c r="E23" s="50">
        <f t="shared" ref="E23:M23" si="6">E24+E25+E26+E28+E27+E29+E30+E31+E32+E33+E34+E35+E36+E37+E38+E39</f>
        <v>0</v>
      </c>
      <c r="F23" s="50">
        <f t="shared" si="6"/>
        <v>0</v>
      </c>
      <c r="G23" s="50">
        <f t="shared" si="6"/>
        <v>0</v>
      </c>
      <c r="H23" s="50">
        <f t="shared" si="6"/>
        <v>0</v>
      </c>
      <c r="I23" s="50">
        <f t="shared" si="6"/>
        <v>0</v>
      </c>
      <c r="J23" s="50">
        <f t="shared" si="6"/>
        <v>0</v>
      </c>
      <c r="K23" s="50">
        <f t="shared" si="6"/>
        <v>0</v>
      </c>
      <c r="L23" s="50">
        <f>L24+L25+L26+L28+L27+L29+L30+L31+L32+L33+L34+L35+L36+L37+L38+L39</f>
        <v>300000</v>
      </c>
      <c r="M23" s="50">
        <f t="shared" si="6"/>
        <v>0</v>
      </c>
      <c r="N23" s="50">
        <f>N24+N25+N26+N28+N27+N29+N30+N31+N32+N33+N34+N35+N36+N37+N38+N39</f>
        <v>0</v>
      </c>
      <c r="O23" s="50">
        <f>E23+F23+G23+H23+I23+J23+K23+L23+M23+N23</f>
        <v>300000</v>
      </c>
      <c r="P23" s="50">
        <f t="shared" ref="P23:R23" si="7">P24+P25+P26+P28+P27+P29+P30+P31+P32+P33+P34+P35+P36+P37+P38+P39</f>
        <v>0</v>
      </c>
      <c r="Q23" s="50">
        <f t="shared" si="7"/>
        <v>0</v>
      </c>
      <c r="R23" s="50">
        <f t="shared" si="7"/>
        <v>0</v>
      </c>
      <c r="S23" s="50">
        <f>D23-O23+P23-Q23-R23</f>
        <v>1123258</v>
      </c>
      <c r="T23" s="51" t="s">
        <v>9</v>
      </c>
    </row>
    <row r="24" spans="2:24" ht="31.5" x14ac:dyDescent="0.25">
      <c r="B24" s="41">
        <v>18</v>
      </c>
      <c r="C24" s="45" t="s">
        <v>10</v>
      </c>
      <c r="D24" s="1">
        <v>707696</v>
      </c>
      <c r="E24" s="1"/>
      <c r="F24" s="1"/>
      <c r="G24" s="1"/>
      <c r="H24" s="1"/>
      <c r="I24" s="1"/>
      <c r="J24" s="1"/>
      <c r="K24" s="1"/>
      <c r="L24" s="1"/>
      <c r="M24" s="74"/>
      <c r="N24" s="2"/>
      <c r="O24" s="50">
        <f>E24+F24+G24+H24+I24+J24+K24+L24+M24+N24</f>
        <v>0</v>
      </c>
      <c r="P24" s="2"/>
      <c r="Q24" s="2"/>
      <c r="R24" s="2"/>
      <c r="S24" s="3"/>
      <c r="T24" s="23" t="s">
        <v>8</v>
      </c>
      <c r="W24">
        <v>652304</v>
      </c>
    </row>
    <row r="25" spans="2:24" x14ac:dyDescent="0.25">
      <c r="B25" s="41">
        <v>19</v>
      </c>
      <c r="C25" s="46" t="s">
        <v>37</v>
      </c>
      <c r="D25" s="1">
        <v>7700</v>
      </c>
      <c r="E25" s="1"/>
      <c r="F25" s="1"/>
      <c r="G25" s="1"/>
      <c r="H25" s="1"/>
      <c r="I25" s="1"/>
      <c r="J25" s="1"/>
      <c r="K25" s="1"/>
      <c r="L25" s="1"/>
      <c r="M25" s="74"/>
      <c r="N25" s="2"/>
      <c r="O25" s="50">
        <f>E25+F25+G25+H25+I25+J25+K25+L25+M25+N25</f>
        <v>0</v>
      </c>
      <c r="P25" s="2"/>
      <c r="Q25" s="2"/>
      <c r="R25" s="2"/>
      <c r="S25" s="3"/>
      <c r="T25" s="23" t="s">
        <v>8</v>
      </c>
    </row>
    <row r="26" spans="2:24" ht="94.5" x14ac:dyDescent="0.25">
      <c r="B26" s="41">
        <v>20</v>
      </c>
      <c r="C26" s="45" t="s">
        <v>60</v>
      </c>
      <c r="D26" s="1"/>
      <c r="E26" s="1"/>
      <c r="F26" s="2"/>
      <c r="G26" s="2"/>
      <c r="H26" s="2"/>
      <c r="I26" s="2"/>
      <c r="J26" s="2"/>
      <c r="K26" s="2"/>
      <c r="L26" s="2"/>
      <c r="M26" s="75"/>
      <c r="N26" s="2"/>
      <c r="O26" s="50">
        <f t="shared" ref="O26" si="8">E26+F26+G26+H26+I26+J26+K26+L26+M26+N26</f>
        <v>0</v>
      </c>
      <c r="P26" s="2"/>
      <c r="Q26" s="2"/>
      <c r="R26" s="2"/>
      <c r="S26" s="3"/>
      <c r="T26" s="25"/>
    </row>
    <row r="27" spans="2:24" ht="78" customHeight="1" x14ac:dyDescent="0.25">
      <c r="B27" s="41">
        <v>21</v>
      </c>
      <c r="C27" s="45" t="s">
        <v>61</v>
      </c>
      <c r="D27" s="1"/>
      <c r="E27" s="1"/>
      <c r="F27" s="2"/>
      <c r="G27" s="2"/>
      <c r="H27" s="2"/>
      <c r="I27" s="2"/>
      <c r="J27" s="2"/>
      <c r="K27" s="2"/>
      <c r="L27" s="2"/>
      <c r="M27" s="75"/>
      <c r="N27" s="2"/>
      <c r="O27" s="50">
        <f>E27+F27+G27+H27+I27+J27+K27+L27+M27+N27</f>
        <v>0</v>
      </c>
      <c r="P27" s="2"/>
      <c r="Q27" s="2"/>
      <c r="R27" s="2"/>
      <c r="S27" s="3"/>
      <c r="T27" s="24"/>
    </row>
    <row r="28" spans="2:24" ht="77.25" customHeight="1" x14ac:dyDescent="0.25">
      <c r="B28" s="41">
        <v>22</v>
      </c>
      <c r="C28" s="45" t="s">
        <v>62</v>
      </c>
      <c r="D28" s="1"/>
      <c r="E28" s="1"/>
      <c r="F28" s="2"/>
      <c r="G28" s="2"/>
      <c r="H28" s="2"/>
      <c r="I28" s="2"/>
      <c r="J28" s="2"/>
      <c r="K28" s="2"/>
      <c r="L28" s="71">
        <v>300000</v>
      </c>
      <c r="M28" s="75"/>
      <c r="N28" s="2"/>
      <c r="O28" s="50">
        <f>E28+F28+G28+H28+I28+J28+K28+L28+M28+N28</f>
        <v>300000</v>
      </c>
      <c r="P28" s="2"/>
      <c r="Q28" s="2"/>
      <c r="R28" s="2"/>
      <c r="S28" s="3"/>
      <c r="T28" s="23" t="s">
        <v>8</v>
      </c>
    </row>
    <row r="29" spans="2:24" x14ac:dyDescent="0.25">
      <c r="B29" s="41">
        <v>23</v>
      </c>
      <c r="C29" s="45" t="s">
        <v>3</v>
      </c>
      <c r="D29" s="1"/>
      <c r="E29" s="1"/>
      <c r="F29" s="2"/>
      <c r="G29" s="2"/>
      <c r="H29" s="2"/>
      <c r="I29" s="2"/>
      <c r="J29" s="2"/>
      <c r="K29" s="2"/>
      <c r="L29" s="2"/>
      <c r="M29" s="75"/>
      <c r="N29" s="2"/>
      <c r="O29" s="50">
        <f>E29+F29+G29+H29+I29+J29+K29+L29+M29+N29</f>
        <v>0</v>
      </c>
      <c r="P29" s="2"/>
      <c r="Q29" s="2"/>
      <c r="R29" s="2"/>
      <c r="S29" s="3"/>
      <c r="T29" s="23" t="s">
        <v>8</v>
      </c>
    </row>
    <row r="30" spans="2:24" x14ac:dyDescent="0.25">
      <c r="B30" s="41">
        <v>24</v>
      </c>
      <c r="C30" s="45" t="s">
        <v>2</v>
      </c>
      <c r="D30" s="1"/>
      <c r="E30" s="1"/>
      <c r="F30" s="2"/>
      <c r="G30" s="2"/>
      <c r="H30" s="2"/>
      <c r="I30" s="2"/>
      <c r="J30" s="2"/>
      <c r="K30" s="2"/>
      <c r="L30" s="2"/>
      <c r="M30" s="75"/>
      <c r="N30" s="2"/>
      <c r="O30" s="50">
        <f>E30+F30+G30+H30+I30+J30+K30+L30+M30+N30</f>
        <v>0</v>
      </c>
      <c r="P30" s="2"/>
      <c r="Q30" s="2"/>
      <c r="R30" s="2"/>
      <c r="S30" s="3"/>
      <c r="T30" s="23" t="s">
        <v>8</v>
      </c>
    </row>
    <row r="31" spans="2:24" x14ac:dyDescent="0.25">
      <c r="B31" s="41">
        <v>25</v>
      </c>
      <c r="C31" s="45" t="s">
        <v>27</v>
      </c>
      <c r="D31" s="1">
        <v>19914</v>
      </c>
      <c r="E31" s="6"/>
      <c r="F31" s="2"/>
      <c r="G31" s="2"/>
      <c r="H31" s="2"/>
      <c r="I31" s="2"/>
      <c r="J31" s="2"/>
      <c r="K31" s="2"/>
      <c r="L31" s="2"/>
      <c r="M31" s="75"/>
      <c r="N31" s="2"/>
      <c r="O31" s="50">
        <f t="shared" ref="O31:O34" si="9">E31+F31+G31+H31+I31+J31+K31+L31+M31+N31</f>
        <v>0</v>
      </c>
      <c r="P31" s="2"/>
      <c r="Q31" s="2"/>
      <c r="R31" s="2"/>
      <c r="S31" s="3"/>
      <c r="T31" s="23" t="s">
        <v>8</v>
      </c>
    </row>
    <row r="32" spans="2:24" x14ac:dyDescent="0.25">
      <c r="B32" s="41">
        <v>26</v>
      </c>
      <c r="C32" s="45" t="s">
        <v>28</v>
      </c>
      <c r="D32" s="1">
        <v>687948</v>
      </c>
      <c r="E32" s="1"/>
      <c r="F32" s="2"/>
      <c r="G32" s="2"/>
      <c r="H32" s="2"/>
      <c r="I32" s="2"/>
      <c r="J32" s="2"/>
      <c r="K32" s="2"/>
      <c r="L32" s="2"/>
      <c r="M32" s="75"/>
      <c r="N32" s="2"/>
      <c r="O32" s="50">
        <f t="shared" si="9"/>
        <v>0</v>
      </c>
      <c r="P32" s="2"/>
      <c r="Q32" s="2"/>
      <c r="R32" s="2"/>
      <c r="S32" s="3"/>
      <c r="T32" s="23" t="s">
        <v>8</v>
      </c>
    </row>
    <row r="33" spans="2:24" ht="47.25" x14ac:dyDescent="0.25">
      <c r="B33" s="41">
        <v>27</v>
      </c>
      <c r="C33" s="45" t="s">
        <v>63</v>
      </c>
      <c r="D33" s="1"/>
      <c r="E33" s="1"/>
      <c r="F33" s="2"/>
      <c r="G33" s="2"/>
      <c r="H33" s="2"/>
      <c r="I33" s="2"/>
      <c r="J33" s="2"/>
      <c r="K33" s="2"/>
      <c r="L33" s="2"/>
      <c r="M33" s="75"/>
      <c r="N33" s="2"/>
      <c r="O33" s="50">
        <f t="shared" si="9"/>
        <v>0</v>
      </c>
      <c r="P33" s="2"/>
      <c r="Q33" s="2"/>
      <c r="R33" s="2"/>
      <c r="S33" s="3"/>
      <c r="T33" s="24"/>
    </row>
    <row r="34" spans="2:24" ht="31.5" x14ac:dyDescent="0.25">
      <c r="B34" s="41">
        <v>28</v>
      </c>
      <c r="C34" s="45" t="s">
        <v>4</v>
      </c>
      <c r="D34" s="1"/>
      <c r="E34" s="1"/>
      <c r="F34" s="2"/>
      <c r="G34" s="2"/>
      <c r="H34" s="2"/>
      <c r="I34" s="2"/>
      <c r="J34" s="2"/>
      <c r="K34" s="2"/>
      <c r="L34" s="2"/>
      <c r="M34" s="75"/>
      <c r="N34" s="2"/>
      <c r="O34" s="50">
        <f t="shared" si="9"/>
        <v>0</v>
      </c>
      <c r="P34" s="2"/>
      <c r="Q34" s="2"/>
      <c r="R34" s="2"/>
      <c r="S34" s="3"/>
      <c r="T34" s="23" t="s">
        <v>8</v>
      </c>
    </row>
    <row r="35" spans="2:24" ht="31.5" x14ac:dyDescent="0.25">
      <c r="B35" s="41">
        <v>29</v>
      </c>
      <c r="C35" s="45" t="s">
        <v>25</v>
      </c>
      <c r="D35" s="1"/>
      <c r="E35" s="1"/>
      <c r="F35" s="2"/>
      <c r="G35" s="2"/>
      <c r="H35" s="2"/>
      <c r="I35" s="2"/>
      <c r="J35" s="2"/>
      <c r="K35" s="2"/>
      <c r="L35" s="2"/>
      <c r="M35" s="75"/>
      <c r="N35" s="2"/>
      <c r="O35" s="50">
        <f>E35+F35+G35+H35+I35+J35+K35+L35+M35+N35</f>
        <v>0</v>
      </c>
      <c r="P35" s="2"/>
      <c r="Q35" s="2"/>
      <c r="R35" s="2"/>
      <c r="S35" s="3"/>
      <c r="T35" s="23" t="s">
        <v>8</v>
      </c>
    </row>
    <row r="36" spans="2:24" x14ac:dyDescent="0.25">
      <c r="B36" s="41">
        <v>30</v>
      </c>
      <c r="C36" s="45" t="s">
        <v>5</v>
      </c>
      <c r="D36" s="1"/>
      <c r="E36" s="1"/>
      <c r="F36" s="2"/>
      <c r="G36" s="2"/>
      <c r="H36" s="2"/>
      <c r="I36" s="2"/>
      <c r="J36" s="2"/>
      <c r="K36" s="2"/>
      <c r="L36" s="2"/>
      <c r="M36" s="75"/>
      <c r="N36" s="2"/>
      <c r="O36" s="50">
        <f>E36+F36+G36+H36+I36+J36+K36+L36+M36+N36</f>
        <v>0</v>
      </c>
      <c r="P36" s="2"/>
      <c r="Q36" s="2"/>
      <c r="R36" s="2"/>
      <c r="S36" s="3"/>
      <c r="T36" s="23" t="s">
        <v>8</v>
      </c>
    </row>
    <row r="37" spans="2:24" x14ac:dyDescent="0.25">
      <c r="B37" s="41">
        <v>31</v>
      </c>
      <c r="C37" s="46" t="s">
        <v>6</v>
      </c>
      <c r="D37" s="1"/>
      <c r="E37" s="1"/>
      <c r="F37" s="2"/>
      <c r="G37" s="2"/>
      <c r="H37" s="2"/>
      <c r="I37" s="2"/>
      <c r="J37" s="2"/>
      <c r="K37" s="2"/>
      <c r="L37" s="2"/>
      <c r="M37" s="75"/>
      <c r="N37" s="2"/>
      <c r="O37" s="50">
        <f t="shared" ref="O37:O40" si="10">E37+F37+G37+H37+I37+J37+K37+L37+M37+N37</f>
        <v>0</v>
      </c>
      <c r="P37" s="2"/>
      <c r="Q37" s="2"/>
      <c r="R37" s="2"/>
      <c r="S37" s="3"/>
      <c r="T37" s="23" t="s">
        <v>8</v>
      </c>
    </row>
    <row r="38" spans="2:24" x14ac:dyDescent="0.25">
      <c r="B38" s="41">
        <v>32</v>
      </c>
      <c r="C38" s="45" t="s">
        <v>38</v>
      </c>
      <c r="D38" s="1"/>
      <c r="E38" s="1"/>
      <c r="F38" s="2"/>
      <c r="G38" s="2"/>
      <c r="H38" s="2"/>
      <c r="I38" s="2"/>
      <c r="J38" s="2"/>
      <c r="K38" s="2"/>
      <c r="L38" s="2"/>
      <c r="M38" s="75"/>
      <c r="N38" s="2"/>
      <c r="O38" s="50">
        <f t="shared" si="10"/>
        <v>0</v>
      </c>
      <c r="P38" s="2"/>
      <c r="Q38" s="2"/>
      <c r="R38" s="2"/>
      <c r="S38" s="3"/>
      <c r="T38" s="23"/>
    </row>
    <row r="39" spans="2:24" x14ac:dyDescent="0.25">
      <c r="B39" s="41">
        <v>33</v>
      </c>
      <c r="C39" s="45" t="s">
        <v>40</v>
      </c>
      <c r="D39" s="1"/>
      <c r="E39" s="1"/>
      <c r="F39" s="2"/>
      <c r="G39" s="2"/>
      <c r="H39" s="2"/>
      <c r="I39" s="2"/>
      <c r="J39" s="2"/>
      <c r="K39" s="2"/>
      <c r="L39" s="2"/>
      <c r="M39" s="75"/>
      <c r="N39" s="2"/>
      <c r="O39" s="50">
        <f t="shared" si="10"/>
        <v>0</v>
      </c>
      <c r="P39" s="2"/>
      <c r="Q39" s="2"/>
      <c r="R39" s="2"/>
      <c r="S39" s="3"/>
      <c r="T39" s="23" t="s">
        <v>8</v>
      </c>
    </row>
    <row r="40" spans="2:24" ht="54" customHeight="1" x14ac:dyDescent="0.25">
      <c r="B40" s="52">
        <v>34</v>
      </c>
      <c r="C40" s="49" t="s">
        <v>45</v>
      </c>
      <c r="D40" s="50">
        <f>D41+D42+D43+D44+D45+D46+D47+D48+D49+D50+D51+D52+D53</f>
        <v>2886197</v>
      </c>
      <c r="E40" s="50">
        <f t="shared" ref="E40:N40" si="11">E41+E42+E43+E44+E45+E46+E47+E48+E49+E50+E51+E52+E53</f>
        <v>0</v>
      </c>
      <c r="F40" s="50">
        <f t="shared" si="11"/>
        <v>0</v>
      </c>
      <c r="G40" s="50">
        <f t="shared" si="11"/>
        <v>0</v>
      </c>
      <c r="H40" s="50">
        <f t="shared" si="11"/>
        <v>0</v>
      </c>
      <c r="I40" s="50">
        <f t="shared" si="11"/>
        <v>0</v>
      </c>
      <c r="J40" s="50">
        <f t="shared" si="11"/>
        <v>3000</v>
      </c>
      <c r="K40" s="50">
        <f t="shared" si="11"/>
        <v>0</v>
      </c>
      <c r="L40" s="50">
        <f t="shared" si="11"/>
        <v>0</v>
      </c>
      <c r="M40" s="50">
        <f t="shared" si="11"/>
        <v>0</v>
      </c>
      <c r="N40" s="50">
        <f t="shared" si="11"/>
        <v>0</v>
      </c>
      <c r="O40" s="50">
        <f t="shared" si="10"/>
        <v>3000</v>
      </c>
      <c r="P40" s="50">
        <f t="shared" ref="P40" si="12">P41+P42+P43+P44+P45+P46+P47+P48+P49+P50+P51+P52+P53</f>
        <v>0</v>
      </c>
      <c r="Q40" s="50">
        <f t="shared" ref="Q40" si="13">Q41+Q42+Q43+Q44+Q45+Q46+Q47+Q48+Q49+Q50+Q51+Q52+Q53</f>
        <v>0</v>
      </c>
      <c r="R40" s="50">
        <f t="shared" ref="R40" si="14">R41+R42+R43+R44+R45+R46+R47+R48+R49+R50+R51+R52+R53</f>
        <v>0</v>
      </c>
      <c r="S40" s="50">
        <f>D40-O40+P40-Q40-R40</f>
        <v>2883197</v>
      </c>
      <c r="T40" s="51" t="s">
        <v>9</v>
      </c>
      <c r="V40" s="50">
        <f>V41+V42+V43+V44+V45+V46+V47+V48+V49+V50+V51+V52+V53</f>
        <v>2886197</v>
      </c>
      <c r="W40" s="50">
        <f t="shared" ref="W40:X40" si="15">W41+W42+W43+W44+W45+W46+W47+W48+W49+W50+W51+W52+W53</f>
        <v>490568</v>
      </c>
      <c r="X40" s="50">
        <f t="shared" si="15"/>
        <v>2395629</v>
      </c>
    </row>
    <row r="41" spans="2:24" ht="93" customHeight="1" x14ac:dyDescent="0.25">
      <c r="B41" s="41">
        <v>35</v>
      </c>
      <c r="C41" s="45" t="s">
        <v>35</v>
      </c>
      <c r="D41" s="1">
        <f>V41</f>
        <v>1551971</v>
      </c>
      <c r="E41" s="2"/>
      <c r="F41" s="2"/>
      <c r="G41" s="2"/>
      <c r="H41" s="2"/>
      <c r="I41" s="2"/>
      <c r="J41" s="2"/>
      <c r="K41" s="2"/>
      <c r="L41" s="2"/>
      <c r="M41" s="75"/>
      <c r="N41" s="2"/>
      <c r="O41" s="50">
        <f>E41+F41+G41+H41+I41+J41+K41+L41+M41+N41</f>
        <v>0</v>
      </c>
      <c r="P41" s="1"/>
      <c r="Q41" s="1"/>
      <c r="R41" s="1"/>
      <c r="S41" s="1"/>
      <c r="T41" s="23" t="s">
        <v>8</v>
      </c>
      <c r="V41" s="50">
        <f>W41+X41</f>
        <v>1551971</v>
      </c>
      <c r="W41" s="1">
        <v>485868</v>
      </c>
      <c r="X41" s="1">
        <v>1066103</v>
      </c>
    </row>
    <row r="42" spans="2:24" ht="54.75" customHeight="1" x14ac:dyDescent="0.25">
      <c r="B42" s="41">
        <v>36</v>
      </c>
      <c r="C42" s="45" t="s">
        <v>64</v>
      </c>
      <c r="D42" s="1">
        <f t="shared" ref="D42:D53" si="16">V42</f>
        <v>0</v>
      </c>
      <c r="E42" s="2"/>
      <c r="F42" s="2"/>
      <c r="G42" s="2"/>
      <c r="H42" s="2"/>
      <c r="I42" s="2"/>
      <c r="J42" s="2"/>
      <c r="K42" s="2"/>
      <c r="L42" s="2"/>
      <c r="M42" s="75"/>
      <c r="N42" s="2"/>
      <c r="O42" s="50">
        <f>E42+F42+G42+H42+I42+J42+K42+L42+M42+N42</f>
        <v>0</v>
      </c>
      <c r="P42" s="1"/>
      <c r="Q42" s="1"/>
      <c r="R42" s="1"/>
      <c r="S42" s="1"/>
      <c r="T42" s="24"/>
      <c r="V42" s="63">
        <f t="shared" ref="V42:V53" si="17">W42+X42</f>
        <v>0</v>
      </c>
      <c r="W42" s="60"/>
      <c r="X42" s="60"/>
    </row>
    <row r="43" spans="2:24" ht="69.75" customHeight="1" x14ac:dyDescent="0.25">
      <c r="B43" s="41">
        <v>37</v>
      </c>
      <c r="C43" s="45" t="s">
        <v>65</v>
      </c>
      <c r="D43" s="1">
        <f t="shared" si="16"/>
        <v>0</v>
      </c>
      <c r="E43" s="2"/>
      <c r="F43" s="2"/>
      <c r="G43" s="2"/>
      <c r="H43" s="2"/>
      <c r="I43" s="2"/>
      <c r="J43" s="2"/>
      <c r="K43" s="2"/>
      <c r="L43" s="2"/>
      <c r="M43" s="75"/>
      <c r="N43" s="2"/>
      <c r="O43" s="50">
        <f>E43+F43+G43+H43+I43+J43+K43+L43+M43+N43</f>
        <v>0</v>
      </c>
      <c r="P43" s="1"/>
      <c r="Q43" s="1"/>
      <c r="R43" s="4"/>
      <c r="S43" s="1"/>
      <c r="T43" s="23" t="s">
        <v>9</v>
      </c>
      <c r="V43" s="50">
        <f t="shared" si="17"/>
        <v>0</v>
      </c>
      <c r="W43" s="1"/>
      <c r="X43" s="1"/>
    </row>
    <row r="44" spans="2:24" ht="57" customHeight="1" x14ac:dyDescent="0.25">
      <c r="B44" s="41">
        <v>38</v>
      </c>
      <c r="C44" s="45" t="s">
        <v>52</v>
      </c>
      <c r="D44" s="1">
        <f>V44</f>
        <v>338000</v>
      </c>
      <c r="E44" s="2"/>
      <c r="F44" s="2"/>
      <c r="G44" s="2"/>
      <c r="H44" s="2"/>
      <c r="I44" s="2"/>
      <c r="J44" s="2"/>
      <c r="K44" s="2"/>
      <c r="L44" s="2"/>
      <c r="M44" s="75"/>
      <c r="N44" s="2"/>
      <c r="O44" s="50">
        <f>E44+F44+G44+H44+I44+J44+K44+L44+M44+N44</f>
        <v>0</v>
      </c>
      <c r="P44" s="1"/>
      <c r="Q44" s="1"/>
      <c r="R44" s="4"/>
      <c r="S44" s="1"/>
      <c r="T44" s="23" t="s">
        <v>9</v>
      </c>
      <c r="V44" s="50">
        <f t="shared" si="17"/>
        <v>338000</v>
      </c>
      <c r="W44" s="1"/>
      <c r="X44" s="1">
        <v>338000</v>
      </c>
    </row>
    <row r="45" spans="2:24" ht="47.25" x14ac:dyDescent="0.25">
      <c r="B45" s="41">
        <v>39</v>
      </c>
      <c r="C45" s="45" t="s">
        <v>51</v>
      </c>
      <c r="D45" s="1">
        <f t="shared" si="16"/>
        <v>73000</v>
      </c>
      <c r="E45" s="2"/>
      <c r="F45" s="2"/>
      <c r="G45" s="2"/>
      <c r="H45" s="2"/>
      <c r="I45" s="2"/>
      <c r="J45" s="2"/>
      <c r="K45" s="2"/>
      <c r="L45" s="2"/>
      <c r="M45" s="75"/>
      <c r="N45" s="2"/>
      <c r="O45" s="50">
        <f t="shared" ref="O45:O53" si="18">E45+F45+G45+H45+I45+J45+K45+L45+M45+N45</f>
        <v>0</v>
      </c>
      <c r="P45" s="1"/>
      <c r="Q45" s="1"/>
      <c r="R45" s="4"/>
      <c r="S45" s="1"/>
      <c r="T45" s="23" t="s">
        <v>8</v>
      </c>
      <c r="V45" s="50">
        <f t="shared" si="17"/>
        <v>73000</v>
      </c>
      <c r="W45" s="1"/>
      <c r="X45" s="1">
        <v>73000</v>
      </c>
    </row>
    <row r="46" spans="2:24" ht="78.75" x14ac:dyDescent="0.25">
      <c r="B46" s="41">
        <v>40</v>
      </c>
      <c r="C46" s="45" t="s">
        <v>66</v>
      </c>
      <c r="D46" s="1">
        <f t="shared" si="16"/>
        <v>15306</v>
      </c>
      <c r="E46" s="2"/>
      <c r="F46" s="2"/>
      <c r="G46" s="2"/>
      <c r="H46" s="2"/>
      <c r="I46" s="2"/>
      <c r="J46" s="2"/>
      <c r="K46" s="2"/>
      <c r="L46" s="2"/>
      <c r="M46" s="75"/>
      <c r="N46" s="2"/>
      <c r="O46" s="50">
        <f t="shared" si="18"/>
        <v>0</v>
      </c>
      <c r="P46" s="1"/>
      <c r="Q46" s="1"/>
      <c r="R46" s="4"/>
      <c r="S46" s="1"/>
      <c r="T46" s="23">
        <v>107754</v>
      </c>
      <c r="V46" s="63">
        <f t="shared" si="17"/>
        <v>15306</v>
      </c>
      <c r="W46" s="60">
        <v>3000</v>
      </c>
      <c r="X46" s="60">
        <v>12306</v>
      </c>
    </row>
    <row r="47" spans="2:24" ht="78.75" x14ac:dyDescent="0.25">
      <c r="B47" s="41">
        <v>41</v>
      </c>
      <c r="C47" s="45" t="s">
        <v>84</v>
      </c>
      <c r="D47" s="1">
        <f t="shared" si="16"/>
        <v>462220</v>
      </c>
      <c r="E47" s="2"/>
      <c r="F47" s="2"/>
      <c r="G47" s="2"/>
      <c r="H47" s="2"/>
      <c r="I47" s="2"/>
      <c r="J47" s="2"/>
      <c r="K47" s="2"/>
      <c r="L47" s="2"/>
      <c r="M47" s="75"/>
      <c r="N47" s="2"/>
      <c r="O47" s="50">
        <f t="shared" si="18"/>
        <v>0</v>
      </c>
      <c r="P47" s="1"/>
      <c r="Q47" s="1"/>
      <c r="R47" s="4"/>
      <c r="S47" s="1"/>
      <c r="T47" s="23" t="s">
        <v>9</v>
      </c>
      <c r="V47" s="50">
        <f t="shared" si="17"/>
        <v>462220</v>
      </c>
      <c r="W47" s="1"/>
      <c r="X47" s="1">
        <v>462220</v>
      </c>
    </row>
    <row r="48" spans="2:24" ht="78.75" x14ac:dyDescent="0.25">
      <c r="B48" s="41">
        <v>42</v>
      </c>
      <c r="C48" s="45" t="s">
        <v>83</v>
      </c>
      <c r="D48" s="1">
        <f t="shared" si="16"/>
        <v>421700</v>
      </c>
      <c r="E48" s="2"/>
      <c r="F48" s="2"/>
      <c r="G48" s="2"/>
      <c r="H48" s="2"/>
      <c r="I48" s="2"/>
      <c r="J48" s="2"/>
      <c r="K48" s="2"/>
      <c r="L48" s="2"/>
      <c r="M48" s="75"/>
      <c r="N48" s="2"/>
      <c r="O48" s="50">
        <f t="shared" si="18"/>
        <v>0</v>
      </c>
      <c r="P48" s="1"/>
      <c r="Q48" s="1"/>
      <c r="R48" s="4"/>
      <c r="S48" s="1"/>
      <c r="T48" s="23" t="s">
        <v>8</v>
      </c>
      <c r="V48" s="50">
        <f t="shared" si="17"/>
        <v>421700</v>
      </c>
      <c r="W48" s="1">
        <v>1700</v>
      </c>
      <c r="X48" s="1">
        <v>420000</v>
      </c>
    </row>
    <row r="49" spans="2:24" ht="47.25" x14ac:dyDescent="0.25">
      <c r="B49" s="41">
        <v>43</v>
      </c>
      <c r="C49" s="46" t="s">
        <v>26</v>
      </c>
      <c r="D49" s="1">
        <f t="shared" si="16"/>
        <v>0</v>
      </c>
      <c r="E49" s="2"/>
      <c r="F49" s="2"/>
      <c r="G49" s="2"/>
      <c r="H49" s="2"/>
      <c r="I49" s="2"/>
      <c r="J49" s="2">
        <v>3000</v>
      </c>
      <c r="K49" s="2"/>
      <c r="L49" s="2"/>
      <c r="M49" s="75"/>
      <c r="N49" s="2"/>
      <c r="O49" s="50">
        <f t="shared" si="18"/>
        <v>3000</v>
      </c>
      <c r="P49" s="1"/>
      <c r="Q49" s="1"/>
      <c r="R49" s="4"/>
      <c r="S49" s="1"/>
      <c r="T49" s="23" t="s">
        <v>9</v>
      </c>
      <c r="V49" s="50">
        <f t="shared" si="17"/>
        <v>0</v>
      </c>
      <c r="W49" s="1"/>
      <c r="X49" s="61"/>
    </row>
    <row r="50" spans="2:24" ht="31.5" x14ac:dyDescent="0.25">
      <c r="B50" s="41">
        <v>44</v>
      </c>
      <c r="C50" s="47" t="s">
        <v>36</v>
      </c>
      <c r="D50" s="1">
        <f t="shared" si="16"/>
        <v>0</v>
      </c>
      <c r="E50" s="2"/>
      <c r="F50" s="2"/>
      <c r="G50" s="2"/>
      <c r="H50" s="2"/>
      <c r="I50" s="2"/>
      <c r="J50" s="2"/>
      <c r="K50" s="2"/>
      <c r="L50" s="2"/>
      <c r="M50" s="75"/>
      <c r="N50" s="2"/>
      <c r="O50" s="50">
        <f t="shared" si="18"/>
        <v>0</v>
      </c>
      <c r="P50" s="1"/>
      <c r="Q50" s="1"/>
      <c r="R50" s="4"/>
      <c r="S50" s="1"/>
      <c r="T50" s="23" t="s">
        <v>8</v>
      </c>
      <c r="V50" s="50">
        <f t="shared" si="17"/>
        <v>0</v>
      </c>
      <c r="W50" s="1"/>
      <c r="X50" s="61"/>
    </row>
    <row r="51" spans="2:24" ht="47.25" customHeight="1" x14ac:dyDescent="0.25">
      <c r="B51" s="41">
        <v>45</v>
      </c>
      <c r="C51" s="45" t="s">
        <v>41</v>
      </c>
      <c r="D51" s="1">
        <f t="shared" si="16"/>
        <v>24000</v>
      </c>
      <c r="E51" s="2"/>
      <c r="F51" s="2"/>
      <c r="G51" s="2"/>
      <c r="H51" s="2"/>
      <c r="I51" s="2"/>
      <c r="J51" s="2"/>
      <c r="K51" s="2"/>
      <c r="L51" s="2"/>
      <c r="M51" s="75"/>
      <c r="N51" s="2"/>
      <c r="O51" s="50">
        <f t="shared" si="18"/>
        <v>0</v>
      </c>
      <c r="P51" s="1"/>
      <c r="Q51" s="1"/>
      <c r="R51" s="4"/>
      <c r="S51" s="1"/>
      <c r="T51" s="23" t="s">
        <v>8</v>
      </c>
      <c r="V51" s="50">
        <f t="shared" si="17"/>
        <v>24000</v>
      </c>
      <c r="W51" s="1"/>
      <c r="X51" s="1">
        <v>24000</v>
      </c>
    </row>
    <row r="52" spans="2:24" x14ac:dyDescent="0.25">
      <c r="B52" s="41">
        <v>46</v>
      </c>
      <c r="C52" s="45" t="s">
        <v>38</v>
      </c>
      <c r="D52" s="1">
        <f t="shared" si="16"/>
        <v>0</v>
      </c>
      <c r="E52" s="2"/>
      <c r="F52" s="2"/>
      <c r="G52" s="2"/>
      <c r="H52" s="2"/>
      <c r="I52" s="2"/>
      <c r="J52" s="2"/>
      <c r="K52" s="2"/>
      <c r="L52" s="2"/>
      <c r="M52" s="75"/>
      <c r="N52" s="2"/>
      <c r="O52" s="50">
        <f t="shared" si="18"/>
        <v>0</v>
      </c>
      <c r="P52" s="1"/>
      <c r="Q52" s="1"/>
      <c r="R52" s="4"/>
      <c r="S52" s="1"/>
      <c r="T52" s="24"/>
      <c r="V52" s="50">
        <f t="shared" si="17"/>
        <v>0</v>
      </c>
      <c r="W52" s="1"/>
      <c r="X52" s="1"/>
    </row>
    <row r="53" spans="2:24" x14ac:dyDescent="0.25">
      <c r="B53" s="41">
        <v>47</v>
      </c>
      <c r="C53" s="45" t="s">
        <v>39</v>
      </c>
      <c r="D53" s="1">
        <f t="shared" si="16"/>
        <v>0</v>
      </c>
      <c r="E53" s="2"/>
      <c r="F53" s="2"/>
      <c r="G53" s="2"/>
      <c r="H53" s="2"/>
      <c r="I53" s="2"/>
      <c r="J53" s="2"/>
      <c r="K53" s="2"/>
      <c r="L53" s="2"/>
      <c r="M53" s="75"/>
      <c r="N53" s="2"/>
      <c r="O53" s="50">
        <f t="shared" si="18"/>
        <v>0</v>
      </c>
      <c r="P53" s="1"/>
      <c r="Q53" s="1"/>
      <c r="R53" s="4"/>
      <c r="S53" s="1"/>
      <c r="T53" s="23" t="s">
        <v>8</v>
      </c>
      <c r="V53" s="50">
        <f t="shared" si="17"/>
        <v>0</v>
      </c>
      <c r="W53" s="1"/>
      <c r="X53" s="1"/>
    </row>
    <row r="54" spans="2:24" s="9" customFormat="1" ht="38.450000000000003" customHeight="1" x14ac:dyDescent="0.25">
      <c r="B54" s="53">
        <v>48</v>
      </c>
      <c r="C54" s="54" t="s">
        <v>53</v>
      </c>
      <c r="D54" s="55">
        <f>D8+D23+D40</f>
        <v>5918005</v>
      </c>
      <c r="E54" s="55">
        <f t="shared" ref="E54:S54" si="19">E8+E23+E40</f>
        <v>0</v>
      </c>
      <c r="F54" s="55">
        <f t="shared" si="19"/>
        <v>0</v>
      </c>
      <c r="G54" s="55">
        <f t="shared" si="19"/>
        <v>0</v>
      </c>
      <c r="H54" s="55">
        <f t="shared" si="19"/>
        <v>0</v>
      </c>
      <c r="I54" s="55">
        <f t="shared" si="19"/>
        <v>0</v>
      </c>
      <c r="J54" s="55">
        <f t="shared" si="19"/>
        <v>3000</v>
      </c>
      <c r="K54" s="55">
        <f t="shared" si="19"/>
        <v>0</v>
      </c>
      <c r="L54" s="55">
        <f t="shared" si="19"/>
        <v>300000</v>
      </c>
      <c r="M54" s="55">
        <f t="shared" si="19"/>
        <v>265003</v>
      </c>
      <c r="N54" s="55">
        <f>N8+N23+N40</f>
        <v>0</v>
      </c>
      <c r="O54" s="55">
        <f>O8+O23+O40</f>
        <v>568003</v>
      </c>
      <c r="P54" s="55">
        <f t="shared" si="19"/>
        <v>0</v>
      </c>
      <c r="Q54" s="55">
        <f t="shared" si="19"/>
        <v>0</v>
      </c>
      <c r="R54" s="55">
        <f t="shared" si="19"/>
        <v>0</v>
      </c>
      <c r="S54" s="55">
        <f t="shared" si="19"/>
        <v>5350002</v>
      </c>
      <c r="T54" s="56"/>
      <c r="V54" s="64"/>
    </row>
    <row r="55" spans="2:24" ht="19.5" customHeight="1" x14ac:dyDescent="0.25">
      <c r="C55" s="15"/>
    </row>
    <row r="56" spans="2:24" x14ac:dyDescent="0.25">
      <c r="C56" s="15"/>
    </row>
    <row r="57" spans="2:24" x14ac:dyDescent="0.25">
      <c r="C57" s="17" t="s">
        <v>49</v>
      </c>
    </row>
    <row r="58" spans="2:24" x14ac:dyDescent="0.25">
      <c r="C58" s="81" t="s">
        <v>73</v>
      </c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</row>
    <row r="59" spans="2:24" ht="44.25" customHeight="1" x14ac:dyDescent="0.25">
      <c r="C59" s="82" t="s">
        <v>67</v>
      </c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</row>
    <row r="60" spans="2:24" ht="13.5" customHeight="1" x14ac:dyDescent="0.25">
      <c r="C60" s="81" t="s">
        <v>68</v>
      </c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</row>
    <row r="61" spans="2:24" ht="30.75" customHeight="1" x14ac:dyDescent="0.25">
      <c r="C61" s="15" t="s">
        <v>69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24" ht="34.5" customHeight="1" x14ac:dyDescent="0.25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5"/>
      <c r="N62" s="5"/>
      <c r="O62" s="5"/>
      <c r="P62" s="5"/>
      <c r="Q62" s="5"/>
      <c r="R62" s="5"/>
      <c r="S62" s="5"/>
      <c r="T62" s="35"/>
    </row>
    <row r="63" spans="2:24" ht="15" customHeight="1" x14ac:dyDescent="0.25">
      <c r="C63" s="36" t="s">
        <v>48</v>
      </c>
      <c r="D63" s="34"/>
      <c r="E63" s="34"/>
      <c r="F63" s="34"/>
      <c r="G63" s="34"/>
      <c r="H63" s="34"/>
      <c r="I63" s="34"/>
      <c r="J63" s="34"/>
      <c r="K63" s="34"/>
      <c r="L63" s="34"/>
      <c r="M63" s="5"/>
      <c r="N63" s="5"/>
      <c r="O63" s="5"/>
      <c r="P63" s="5"/>
      <c r="Q63" s="5"/>
      <c r="R63" s="5"/>
      <c r="S63" s="5"/>
      <c r="T63" s="35"/>
    </row>
    <row r="64" spans="2:24" x14ac:dyDescent="0.25">
      <c r="C64" s="37" t="s">
        <v>74</v>
      </c>
      <c r="D64" s="37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35"/>
    </row>
    <row r="65" spans="3:20" x14ac:dyDescent="0.25">
      <c r="C65" s="83" t="s">
        <v>70</v>
      </c>
      <c r="D65" s="83"/>
      <c r="E65" s="83"/>
      <c r="F65" s="83"/>
      <c r="G65" s="83"/>
      <c r="H65" s="83"/>
      <c r="I65" s="83"/>
      <c r="J65" s="5"/>
      <c r="K65" s="5"/>
      <c r="L65" s="5"/>
      <c r="M65" s="5"/>
      <c r="N65" s="5"/>
      <c r="O65" s="5"/>
      <c r="P65" s="5"/>
      <c r="Q65" s="5"/>
      <c r="R65" s="5"/>
      <c r="S65" s="5"/>
      <c r="T65" s="35"/>
    </row>
    <row r="66" spans="3:20" x14ac:dyDescent="0.25">
      <c r="C66" s="83" t="s">
        <v>71</v>
      </c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</row>
    <row r="67" spans="3:20" x14ac:dyDescent="0.25">
      <c r="C67" s="38" t="s">
        <v>81</v>
      </c>
      <c r="D67" s="38"/>
      <c r="E67" s="38"/>
      <c r="F67" s="38"/>
      <c r="G67" s="38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35"/>
    </row>
    <row r="68" spans="3:20" x14ac:dyDescent="0.25">
      <c r="C68" s="38" t="s">
        <v>82</v>
      </c>
      <c r="D68" s="38"/>
      <c r="E68" s="38"/>
      <c r="F68" s="38"/>
      <c r="G68" s="38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35"/>
    </row>
    <row r="69" spans="3:20" x14ac:dyDescent="0.25">
      <c r="C69" s="83" t="s">
        <v>72</v>
      </c>
      <c r="D69" s="83"/>
      <c r="E69" s="83"/>
      <c r="F69" s="83"/>
      <c r="G69" s="83"/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  <c r="T69" s="35"/>
    </row>
    <row r="70" spans="3:20" x14ac:dyDescent="0.25">
      <c r="C70" s="39" t="s">
        <v>75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35"/>
    </row>
    <row r="71" spans="3:20" x14ac:dyDescent="0.25">
      <c r="C71" s="39" t="s">
        <v>76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35"/>
    </row>
    <row r="72" spans="3:20" x14ac:dyDescent="0.25">
      <c r="C72" s="39" t="s">
        <v>77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35"/>
    </row>
    <row r="73" spans="3:20" x14ac:dyDescent="0.25">
      <c r="C73" s="39" t="s">
        <v>78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35"/>
    </row>
    <row r="74" spans="3:20" x14ac:dyDescent="0.25">
      <c r="C74" s="40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35"/>
    </row>
    <row r="75" spans="3:20" x14ac:dyDescent="0.25">
      <c r="C75" s="3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35"/>
    </row>
    <row r="76" spans="3:20" x14ac:dyDescent="0.25">
      <c r="C76" s="3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35"/>
    </row>
    <row r="77" spans="3:20" x14ac:dyDescent="0.25">
      <c r="C77" s="39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35"/>
    </row>
    <row r="78" spans="3:20" x14ac:dyDescent="0.25">
      <c r="C78" s="39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35"/>
    </row>
    <row r="79" spans="3:20" x14ac:dyDescent="0.25">
      <c r="C79" s="3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35"/>
    </row>
  </sheetData>
  <mergeCells count="10">
    <mergeCell ref="C59:T59"/>
    <mergeCell ref="C60:T60"/>
    <mergeCell ref="C69:J69"/>
    <mergeCell ref="C65:I65"/>
    <mergeCell ref="C66:T66"/>
    <mergeCell ref="T4:T5"/>
    <mergeCell ref="D4:D5"/>
    <mergeCell ref="P4:R4"/>
    <mergeCell ref="E4:O4"/>
    <mergeCell ref="C58:T58"/>
  </mergeCells>
  <printOptions horizontalCentered="1"/>
  <pageMargins left="0.19685039370078741" right="0.19685039370078741" top="0.24" bottom="0.19685039370078741" header="0.19685039370078741" footer="0.19685039370078741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прил.1</vt:lpstr>
      <vt:lpstr>прил.1!Област_печат</vt:lpstr>
      <vt:lpstr>прил.1!Печат_заглавия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SIVKOV</cp:lastModifiedBy>
  <cp:lastPrinted>2024-11-12T12:29:25Z</cp:lastPrinted>
  <dcterms:created xsi:type="dcterms:W3CDTF">2015-05-05T08:44:01Z</dcterms:created>
  <dcterms:modified xsi:type="dcterms:W3CDTF">2024-11-12T12:30:27Z</dcterms:modified>
</cp:coreProperties>
</file>